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2720" windowHeight="11760"/>
  </bookViews>
  <sheets>
    <sheet name="cena položky" sheetId="5" r:id="rId1"/>
  </sheets>
  <calcPr calcId="125725"/>
</workbook>
</file>

<file path=xl/calcChain.xml><?xml version="1.0" encoding="utf-8"?>
<calcChain xmlns="http://schemas.openxmlformats.org/spreadsheetml/2006/main">
  <c r="F34" i="5"/>
  <c r="G34"/>
  <c r="H34" s="1"/>
  <c r="F35"/>
  <c r="G35" s="1"/>
  <c r="H35" s="1"/>
  <c r="F36"/>
  <c r="G36" s="1"/>
  <c r="H36" s="1"/>
  <c r="F37"/>
  <c r="G37" s="1"/>
  <c r="H37" s="1"/>
  <c r="F38"/>
  <c r="G38" s="1"/>
  <c r="H38" s="1"/>
  <c r="F39"/>
  <c r="G39" s="1"/>
  <c r="H39" s="1"/>
  <c r="F40"/>
  <c r="G40" s="1"/>
  <c r="H40" s="1"/>
  <c r="F41"/>
  <c r="G41" s="1"/>
  <c r="H41" s="1"/>
  <c r="F42"/>
  <c r="G42" s="1"/>
  <c r="H42" s="1"/>
  <c r="F43"/>
  <c r="G43" s="1"/>
  <c r="H43" s="1"/>
  <c r="F44"/>
  <c r="G44" s="1"/>
  <c r="H44" s="1"/>
  <c r="F45"/>
  <c r="G45" s="1"/>
  <c r="H45" s="1"/>
  <c r="F46"/>
  <c r="G46"/>
  <c r="H46" s="1"/>
  <c r="F47"/>
  <c r="G47" s="1"/>
  <c r="H47" s="1"/>
  <c r="F48"/>
  <c r="G48" s="1"/>
  <c r="H48" s="1"/>
  <c r="F49"/>
  <c r="G49" s="1"/>
  <c r="H49" s="1"/>
  <c r="F50"/>
  <c r="G50"/>
  <c r="H50" s="1"/>
  <c r="F51"/>
  <c r="G51" s="1"/>
  <c r="H51" s="1"/>
  <c r="F52"/>
  <c r="G52" s="1"/>
  <c r="H52" s="1"/>
  <c r="F53"/>
  <c r="G53"/>
  <c r="H53" s="1"/>
  <c r="F54"/>
  <c r="G54" s="1"/>
  <c r="H54" s="1"/>
  <c r="F30"/>
  <c r="G30" s="1"/>
  <c r="H30" s="1"/>
  <c r="F31"/>
  <c r="G31" s="1"/>
  <c r="H31" s="1"/>
  <c r="F15" l="1"/>
  <c r="G15" s="1"/>
  <c r="H15" s="1"/>
  <c r="F16"/>
  <c r="G16"/>
  <c r="H16" s="1"/>
  <c r="F17"/>
  <c r="G17" s="1"/>
  <c r="H17" s="1"/>
  <c r="F18"/>
  <c r="G18" s="1"/>
  <c r="H18" s="1"/>
  <c r="F19"/>
  <c r="G19" s="1"/>
  <c r="H19" s="1"/>
  <c r="F20"/>
  <c r="G20"/>
  <c r="H20" s="1"/>
  <c r="F21"/>
  <c r="G21" s="1"/>
  <c r="H21" s="1"/>
  <c r="F22"/>
  <c r="G22" s="1"/>
  <c r="H22" s="1"/>
  <c r="F23"/>
  <c r="G23" s="1"/>
  <c r="H23" s="1"/>
  <c r="F11"/>
  <c r="G11" s="1"/>
  <c r="H11" s="1"/>
  <c r="F12"/>
  <c r="G12" s="1"/>
  <c r="H12" s="1"/>
  <c r="F13"/>
  <c r="G13" s="1"/>
  <c r="H13" s="1"/>
  <c r="F8" l="1"/>
  <c r="G8" s="1"/>
  <c r="H8" s="1"/>
  <c r="F5"/>
  <c r="G5" s="1"/>
  <c r="H5" s="1"/>
  <c r="F6"/>
  <c r="G6"/>
  <c r="H6" s="1"/>
  <c r="F14" l="1"/>
  <c r="G14" s="1"/>
  <c r="H14" s="1"/>
  <c r="F7"/>
  <c r="G7" s="1"/>
  <c r="H7" s="1"/>
  <c r="F9"/>
  <c r="G9" s="1"/>
  <c r="H9" s="1"/>
  <c r="F10"/>
  <c r="G10" s="1"/>
  <c r="H10" s="1"/>
  <c r="F24"/>
  <c r="F26"/>
  <c r="G26" s="1"/>
  <c r="H26" s="1"/>
  <c r="F28"/>
  <c r="G28" s="1"/>
  <c r="H28" s="1"/>
  <c r="F29"/>
  <c r="F32"/>
  <c r="G32" s="1"/>
  <c r="H32" s="1"/>
  <c r="F33"/>
  <c r="F55"/>
  <c r="G55" s="1"/>
  <c r="H55" s="1"/>
  <c r="F4"/>
  <c r="G4" s="1"/>
  <c r="H4" s="1"/>
  <c r="G33"/>
  <c r="H33" s="1"/>
  <c r="G24"/>
  <c r="H24" s="1"/>
  <c r="G29"/>
  <c r="H29" s="1"/>
  <c r="H56" l="1"/>
  <c r="H57" l="1"/>
  <c r="H58" s="1"/>
</calcChain>
</file>

<file path=xl/sharedStrings.xml><?xml version="1.0" encoding="utf-8"?>
<sst xmlns="http://schemas.openxmlformats.org/spreadsheetml/2006/main" count="82" uniqueCount="75">
  <si>
    <t>Položka</t>
  </si>
  <si>
    <t>počet (ks)</t>
  </si>
  <si>
    <t>cena/ks bez DPH</t>
  </si>
  <si>
    <t>DPH</t>
  </si>
  <si>
    <t>cena / ks s DPH</t>
  </si>
  <si>
    <t>cena za počet ks s DPH</t>
  </si>
  <si>
    <t>technická specifikace</t>
  </si>
  <si>
    <t>Fyzika</t>
  </si>
  <si>
    <t>Interaktivní tabule + pojízdný rám + software</t>
  </si>
  <si>
    <t>Učitelský notebook</t>
  </si>
  <si>
    <t>Vizualizér</t>
  </si>
  <si>
    <t>Přírodopis/Zeměpis</t>
  </si>
  <si>
    <t>Celková cena s DPH</t>
  </si>
  <si>
    <t>Celková cena bez DPH</t>
  </si>
  <si>
    <t>DPH 21 %</t>
  </si>
  <si>
    <t xml:space="preserve">Položkový rozpočet část B -  ZŠ H. Sienkiewicze s polským jazykem vyučovacím </t>
  </si>
  <si>
    <t>Wi-fi</t>
  </si>
  <si>
    <t>Výukový SW pro fyziku</t>
  </si>
  <si>
    <t>Interaktivní virtuální laboratoř pro mechaniku, pokrývající téměř všechny oblasti statiky, kinematiky a dynamiky, která je velmi dobře využitelná ve výuce fyziky na ZŠ a SŠ. Aplikace zobrazuje virtuální 3D prostředí, ve kterém se tělesa pohybují věrně podle simulovaných fyzikálních zákonů. Součástí aplikace jsou desítky hotových virtuálních těles, z nichž je předpřipraveno více než 200 virtuálních experimentů. - školní multilicence</t>
  </si>
  <si>
    <t>Ozvučení učebny</t>
  </si>
  <si>
    <t>Vhodné pro velké učebny či posluchárny s kapacitou 30 žáků či posluchačů o půdorysné ploše do 93
m²,instalace buď přímo na zeď anebo na interaktivní tabuli, výstupní výkon 2 x 14 W RMS, USB hub
(možnost připojení Flash disku do reproduktoru), propojení reprobeden přes interaktivní tabuli do
počítače pomocí USB kabelu. Kompatibilita s dodanou interaktivní tabulí.</t>
  </si>
  <si>
    <t>Interiérové vitríny/skříňky</t>
  </si>
  <si>
    <t>Skříňka vysoká, prosklená, v dolní část- dvoudveřové skříňky s poličkami,lamino, tl.18mm, ABS-
2mm, rozměry: Š- 80,5 cm, V- 205 cm, H - 40cm</t>
  </si>
  <si>
    <t>Skřňka vysoká, plné dveře, uvnitř poličky,l amino tl.18mm, ABS- 2mm, rozměry: Š- 80,5 cm, V- 205 cm, H - 40cm</t>
  </si>
  <si>
    <t>Pracovní plochy (lavice) pro žáky pro odbornou výuku, včetně židlí</t>
  </si>
  <si>
    <t>žákovská lavice 3 - místná, pracovní deska (vyrobená z dřevotřískových desek, potažená umakartem HPL), tl. 38 mm, rozměry: Výška- 75cm, Šířka - 60 cm, Délka - 180 cm,</t>
  </si>
  <si>
    <t>žákovská lavice 2 - místná, pracovní deska (vyrobená z dřevotřískových desek, potažená umakartem HPL), tl. 38 mm, rozměry: Výška- 75cm, Šířka - 60cm, Délka - 120 cm,</t>
  </si>
  <si>
    <t xml:space="preserve">žákovská lavice 4 - místná pracovní deska (vyrobená z dřevotřískových desek, potažená umakartem HPL), tl. 38 mm, rozměry: Výška- 75cm, Šířka - 60cm, Délka - 240cm </t>
  </si>
  <si>
    <t>žákovská židle s kovovou podnoží s plastovými kluzáky. Opěrák i sedák školní židle budou ze strukturovaného polypropylenu.</t>
  </si>
  <si>
    <t>Pracovní plochy (lavice) pro učitele pro odbornou výuku, včetně židlí</t>
  </si>
  <si>
    <t>Rohový ICT pracovní stůl pro učitele 190cm x 190 cm, lamino tl.- 25 mm, součástí stolu je :
kontejnér se zámkem - rozměry : Š- 45 cm, H- 58,5 cm, V- 75 cm, lamino, tl.18mm, ABS- 2mm,
roletní skřínka se šuplíky -lamino, tl.18mm, ABS- 2mm, rozměry: Š - 60 cm, H- 60 cm, V- 75 cm, malá
skřínka elektro, lamino tl.18mm, ABS- 2mm, rozměry: Š - 20 cm, H- 60 cm, V- 75 cm , výsuv na
klávesnici, Š- 60 cm, zadní ochranná deska, V- 10cm, Š- 190</t>
  </si>
  <si>
    <t>učitelská židle</t>
  </si>
  <si>
    <t>Chemie</t>
  </si>
  <si>
    <t>Dataprojektor</t>
  </si>
  <si>
    <t>pylonový pojezd s křídly, v bílé barvě křídel</t>
  </si>
  <si>
    <t>kamera s min. 5 Mpx, Vestavěná osvětlovací lampa LED, snímková frekvence 30 fps, min. 10x digitální zoom,  8xoptický zoom, 80x celkové zvětšení, Flexibilní rameno s rotačním pohybem, Rozhraní: VGA, USB, RCA, vestavěný mikrofon pro komentáře v průběhu záznamu</t>
  </si>
  <si>
    <t>Interiérové skříňky, vysoké, horní část prosklená, uvnitř 3 poličky, dolní část- dvoudveřové skříňky s 2 poličkami uvnitř,lamino tl.18mm, ABS- 2mm, rozměry: Š- 87 cm, V- 205 cm, H - 40cm</t>
  </si>
  <si>
    <t>Interiérové skříňky, vysoké, horní část prosklená, uvnitř 3 poličky, dolní část- šuplíkové skříňky,lamino tl.18mm, ABS- 2mm, rozměry: Š- 87 cm, V- 205 cm, H - 40cm</t>
  </si>
  <si>
    <t>Interiérové skříňky, vysoké, plné, dvoudveřové s 6 poličkami uvnitř,lamino tl.18mm, ABS- 2mm,
rozměry: Š- 80 cm, V- 205 cm, H - 40cm</t>
  </si>
  <si>
    <t>Interiérové skříňky, vysoké, plné, úzké s 6 poličkami uvnitř,lamino tl.18mm, ABS- 2mm, rozměry: Š-
50 cm, V- 205 cm, H - 40cm</t>
  </si>
  <si>
    <t>Školní židle s kovovou podnoží s plastovými kluzáky. Opěrák i sedák školní židle jsou ze strukturovaného polypropylenu.</t>
  </si>
  <si>
    <t>Žídle k mikroskopům, bez opěradla</t>
  </si>
  <si>
    <t>Demonstrační rohový pracovní stůl pro žáky, lamino, tl.18mm, ABS- 2mm, Š- 753 cmx 491 cm, H - 70cm, V - 85 cm - vrchní deska,
5.kovová noha</t>
  </si>
  <si>
    <t>Součástí stolu jsou skříňky na mikroskopy- jednodveřové, lamino, tl.18mm, ABS- 2mm, Š-45 cm, H- 35 cm, V- 85cm, uvnitř 1 polička,</t>
  </si>
  <si>
    <t>Součástí stolu jsou skříňky na mikroskopy- dvoudveřové, lamino, tl.18mm, ABS- 2mm, Š 90cm, H - 44cm, V- 85 cm, uvnitř 1 polička</t>
  </si>
  <si>
    <t>Pracovní rohový stůl ICT pro učitele 190cm x 190 cm, lamino tl.- 25 mm, součástí stolu je :
kontejnér se zámkem - rozměry : Š- 45 cm, H- 58,5 cm, V- 75 cm, lamino, tl.18mm, ABS- 2mm,
roletní skřínka se šuplíky -lamino, tl.18mm, ABS- 2mm, rozměry: Š - 60 cm, H- 60 cm, V- 75 cm, malá skřínka elektro, lamino tl.18mm, ABS- 2mm, rozměry: Š - 20 cm, H- 60 cm, V- 75 cm , výsuv na klávesnici, Š- 60 cm, zadní ochranná deska, V- 10cm, Š- 60 cm x 190</t>
  </si>
  <si>
    <t>mycí stůl je tvořen 2 skříňkami uvnitř se 2 policemi, šuplíkovou skřínkou, horní pracovní deskou vyráběnou metodou postforming - tl. 38 mm, 2 keramickými výlevky a 2 vodovodními bateriemi, Rozměry: Š - 162cm, V- 85 cm, H - 60 cm, lamino, tl.18mm, ABS- 2mm</t>
  </si>
  <si>
    <t>Demonstrační stůl, lamino tl.18mm, ABS- 2mm, rozměry: Š - 190 cm, H - 60 cm, V- 85 cm, horní pracovní deska: 38 mm (vyrobená z dřevotřískových desek, potažená umakartem HPL), součástí stolu je výlevka s baterií, kahan s vývodem plynu, elektrorozvaděč , v dolní části - Skříňky: šuplíková, uzamykatelná dvoudveřová a jednodveřová.</t>
  </si>
  <si>
    <t>Mycí centrum, lamino tl.18mm, ABS- 2mm, rozměry: Š - 190 cm, H - 60 cm, V- 85 cm, horní pracovní deska: 38 mm (vyrobená z dřevotřískových desek, potažená umakartem HPL), součástí stolu je výlevka s baterií, v dolní části jsou skříňky - 2 dvoudveřové a 1 jednoveřová</t>
  </si>
  <si>
    <t>pracovní stůl s horní pracovní deskou - tl. 38 mm  (vyrobená z dřevotřískových desek, potažená umakartem HPL), rozměr : Š 318 cm, V- 85 cm, H -60 cm</t>
  </si>
  <si>
    <t>Součásti stolu jsou dvoudveřové skřínky s poličkou uvnitř, lamino, tl.18mm, ABS- 2mm, rozměr: Š 84 cm, V- 85 cm, H - 60 cm</t>
  </si>
  <si>
    <t>Součásti stolu jsou šuplíkové skříňky lamino, tl.18mm, ABS- 2mm, rozměr: Š -50 cm, V- 85 cm, H - 60 cm</t>
  </si>
  <si>
    <t>židle učitelská, nosnost 120 kg</t>
  </si>
  <si>
    <t>Demostrační učitelský stůl na kolečkách,lamino tl.18mm, ABS- 2mm, rozměry: Š - 150 cm, H - 60 cm, V- 85 cm, horní pracovní deska: metoda postforming 38 mm, police 1x2, 6x kolečka na vyšší zátěž</t>
  </si>
  <si>
    <t>Žákovské lavice 4- místné, pracovní deska vyráběná metodou postforming, tl. 38 mm, rozměry: Výška- 75cm, Šířka - 60 cm, Délka - 250 cm, zadní deska - šířka- 40cm</t>
  </si>
  <si>
    <t>Žákovské lavice 3- místné, pracovní deska  vyráběná metodou postforming, tl. 38 mm, rozměry: Výška- 75cm, Šířka - 60 cm, Délka - 195 cm, zadní deska - šířka- 40cm</t>
  </si>
  <si>
    <t>Zatemnění učebny</t>
  </si>
  <si>
    <t>Zatemňovací el. rolety 95 cm</t>
  </si>
  <si>
    <t>Zatemňovací el. rolety 278 cm</t>
  </si>
  <si>
    <t>Zatemňovací el. rolety 190 cm</t>
  </si>
  <si>
    <t>Dálkové ovládání</t>
  </si>
  <si>
    <t>Komplet 10 programů, které činí fyziku zajímavou: Termika, Kapaliny a plyny, Optika, Mechanika, Elektřina 1, Elektřina 2, Atomistika a astronomie, 333 fyzikálních pokusů, Animace, Fyzikální kalkulačky.  Školní multilicence</t>
  </si>
  <si>
    <t>SW, který umožní prozkoumat více než 150 strojů, přístrojů a vynálezů od roku 7000 před naším letopočtem až do dnešní doby. Žáci se zároveň dozví o nejnovějších technologiích, o principech fungování internetu, mobilního telefonu, bankomatu, systému GPS, kopírky, mikrovlné trouby, digitálního fotoaparátu, televize i vesmírných sond.  - školní multilicence</t>
  </si>
  <si>
    <t>SW pro podrobné vysvětlení zákonů souvisejících s fyzikou a mechanikou, které jsou doplněny vysvětlujícími obrázky a náčrtky tak, aby fyzika děti zaujala a pomohla jim pochopit její základy a podstatu  - školní multilicence</t>
  </si>
  <si>
    <t>SW pro ovládání digitální třídy s žákovskými počítači nebo tablety. Umožňuje učiteli mít přehled o práci žáků na jejich zařízení,
monitorování využití aplikací a internetu, rozesílání učebních materiálů, zobrazení obrazovky učitele nebo jednoho žáka všem ostatním, plně kompatibilní s dodanou interaktivní tabulí.</t>
  </si>
  <si>
    <t>Dataprojektor s ultrakrátkou projekční vzdáleností LCD: nativní rozlišení WXGA min. 1280 x 800, světelný výkon 3300 ANSI lm, kontrast 3000:1, živostnost lampy 3500 hodin/ eko režim 6000 hodin, dálkové ovládání, Rozhraní min. VGA, 2x HDMI, kompozitní video, S-Video, 2 x USB, RJ-45. Kompatibilní s dodanou interaktivní tabulí.</t>
  </si>
  <si>
    <t>Dvoupásmový Wifi router s maximální rychlostí min. 900 Mbps (450 + 450 pro každé pásmo); Standardy: IEEE® 802.11 b/g/n 2.4 GHz, IEEE 802.11 a/n 5.0 GHz, Pět (5) 10/100/1000 (1 WAN a 4 LAN) gigabitových ethernetových portů s podporou technologie auto-sensing 
Zabudovaný  DLNA Media Server: streamování videa a hudby z externího USB datového úložiště (flash disk, HDD) do multimediálních přehrávačů a DLNA TV
Kompatibilita s OS a prohlížeči
Zabezpečení: WiFi Protected Access® (WPA/WPA2—PSK), Ochrana dvojitým firewallem (SPI a NAT firewall), Ochrana před Denial-of-service (DoS) útoky</t>
  </si>
  <si>
    <t xml:space="preserve">Notebook žákovský </t>
  </si>
  <si>
    <t>Procesor o výkonu min. 1064 bodů dle testu CPU Benchmark (www.cpubenchmark.net), 11.6" multidotykový displej 1366x768, RAM min. 2GB, HDD 500GB, WiFi, Bluetooth 4.0, webkamera, HDMI, 2xUSB, Operační systém v české verzi plně kompatibilní se systémem používaným školou (škola v současnosti používá OS Windows 32/64 bit), včetně montáže a instalace</t>
  </si>
  <si>
    <r>
      <t>dobíjecí skříň pro vertikalní uložení min. 24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ks žák. zařízení (notebooků), uzamykatelnost,chladící systém, sekvenční nabíjení, rozměry dle dodaných notebooků</t>
    </r>
  </si>
  <si>
    <t>nabídka dodavatele - např. uvedení typového označení, názvu výrobce, parametrů, případně jiného popisu nabízeného plnění apod.</t>
  </si>
  <si>
    <t xml:space="preserve">Procesor o výkonu min. 1649 bodů dle testu CPU Benchmark (www.cpubenchmark.net), 15.6" LED displej 1366x768 lesklý, RAM min. 4GB, grafická karta s pamětí min. 1 GB, HDD 750GB 5400 otáček, DVD, WiFi, Bluetooth 4.0, HD webkamera, HDMI, USB 3.0, Operační systém v české verzi plně kompatibilní se systémem používaným školou (škola v současnosti používá OS Windows 32/64 bit) </t>
  </si>
  <si>
    <t xml:space="preserve">Procesor o výkonu min. 4219 bodů dle testu CPU Benchmark (www.cpubenchmark.net), 15.6" LED displej 1920x1080 antireflexní, RAM DDR3L min. 4GB, grafická karta s pamětí o výkonu min. 724 bodů dle testu Passmark G3D Mark (www.videocardbenchmark.net), HDD 500GB 7200 otáček, DVD, WiFi, Bluetooth 4.0, webkamera, HDMI, USB 3.0, čtečka otisků prstů, Operační systém v české verzi plně kompatibilní se systémem používaným školou (škola v současnosti používá OS Windows 32/64 bit), </t>
  </si>
  <si>
    <t>Úhlopříčka 221 cm, Formát 16:10, aktivní plocha 187 x 117 cm. Ovládání: perem, dotykem, multidotykovost alespoň 2 žáků,intuitivní lišta s funkcí chytrého dotyku - prstem lze ovládat, dlaní mazat a perem popisovat. Součástí dodávky je kompletní odborná instalace vč. oživení techniky.</t>
  </si>
  <si>
    <t>SW pro obousměrný přenos a zpracování informací mezi interaktivní dotykovou plochou a počítačem plně kompatibilní s dodanou interaktivní tabulí a autorský SW produktu podporující flashové aplikace, zobrazení 3D objektů, hlasování žáků, matematických výpočtů a grafů.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</si>
</sst>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13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20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1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0" fontId="2" fillId="0" borderId="0"/>
    <xf numFmtId="0" fontId="8" fillId="0" borderId="0"/>
    <xf numFmtId="0" fontId="8" fillId="0" borderId="0"/>
  </cellStyleXfs>
  <cellXfs count="80">
    <xf numFmtId="0" fontId="0" fillId="0" borderId="0" xfId="0"/>
    <xf numFmtId="0" fontId="2" fillId="0" borderId="13" xfId="1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4" fillId="0" borderId="2" xfId="0" applyFont="1" applyFill="1" applyBorder="1" applyAlignment="1">
      <alignment horizontal="justify" vertical="center"/>
    </xf>
    <xf numFmtId="0" fontId="4" fillId="0" borderId="2" xfId="0" applyFont="1" applyFill="1" applyBorder="1" applyAlignment="1">
      <alignment horizontal="center" vertical="center"/>
    </xf>
    <xf numFmtId="0" fontId="2" fillId="0" borderId="0" xfId="0" applyFont="1"/>
    <xf numFmtId="0" fontId="10" fillId="3" borderId="3" xfId="3" applyFont="1" applyFill="1" applyBorder="1" applyAlignment="1" applyProtection="1">
      <alignment horizontal="left" vertical="center" wrapText="1"/>
      <protection hidden="1"/>
    </xf>
    <xf numFmtId="0" fontId="10" fillId="3" borderId="4" xfId="3" applyFont="1" applyFill="1" applyBorder="1" applyAlignment="1" applyProtection="1">
      <alignment horizontal="center" vertical="center" wrapText="1"/>
      <protection hidden="1"/>
    </xf>
    <xf numFmtId="0" fontId="10" fillId="3" borderId="4" xfId="3" applyFont="1" applyFill="1" applyBorder="1" applyAlignment="1" applyProtection="1">
      <alignment horizontal="center" vertical="center" wrapText="1"/>
      <protection locked="0"/>
    </xf>
    <xf numFmtId="0" fontId="10" fillId="3" borderId="7" xfId="3" applyFont="1" applyFill="1" applyBorder="1" applyAlignment="1" applyProtection="1">
      <alignment horizontal="left" vertical="center" wrapText="1"/>
      <protection hidden="1"/>
    </xf>
    <xf numFmtId="0" fontId="11" fillId="0" borderId="1" xfId="4" applyFont="1" applyBorder="1" applyAlignment="1">
      <alignment horizontal="left" vertical="center" wrapText="1"/>
    </xf>
    <xf numFmtId="0" fontId="11" fillId="0" borderId="1" xfId="4" applyFont="1" applyBorder="1" applyAlignment="1">
      <alignment horizontal="center" vertical="center"/>
    </xf>
    <xf numFmtId="0" fontId="9" fillId="2" borderId="10" xfId="0" applyFont="1" applyFill="1" applyBorder="1" applyProtection="1">
      <protection hidden="1"/>
    </xf>
    <xf numFmtId="0" fontId="9" fillId="2" borderId="11" xfId="0" applyFont="1" applyFill="1" applyBorder="1" applyProtection="1">
      <protection hidden="1"/>
    </xf>
    <xf numFmtId="0" fontId="0" fillId="2" borderId="11" xfId="0" applyFill="1" applyBorder="1" applyProtection="1">
      <protection hidden="1"/>
    </xf>
    <xf numFmtId="0" fontId="0" fillId="2" borderId="11" xfId="0" applyFill="1" applyBorder="1" applyProtection="1">
      <protection locked="0"/>
    </xf>
    <xf numFmtId="0" fontId="0" fillId="0" borderId="12" xfId="0" applyBorder="1"/>
    <xf numFmtId="0" fontId="2" fillId="0" borderId="14" xfId="1" applyFont="1" applyBorder="1" applyAlignment="1">
      <alignment horizontal="left" vertical="center" wrapText="1"/>
    </xf>
    <xf numFmtId="0" fontId="4" fillId="0" borderId="14" xfId="0" applyFont="1" applyBorder="1" applyAlignment="1">
      <alignment horizontal="center" vertical="center"/>
    </xf>
    <xf numFmtId="0" fontId="0" fillId="0" borderId="15" xfId="0" applyBorder="1"/>
    <xf numFmtId="0" fontId="0" fillId="0" borderId="9" xfId="0" applyBorder="1"/>
    <xf numFmtId="0" fontId="2" fillId="0" borderId="8" xfId="4" applyFont="1" applyBorder="1" applyAlignment="1">
      <alignment horizontal="left" vertical="center"/>
    </xf>
    <xf numFmtId="0" fontId="0" fillId="4" borderId="17" xfId="0" applyFill="1" applyBorder="1"/>
    <xf numFmtId="164" fontId="4" fillId="0" borderId="1" xfId="1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3" fillId="0" borderId="16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center" vertical="center"/>
    </xf>
    <xf numFmtId="164" fontId="4" fillId="0" borderId="4" xfId="0" applyNumberFormat="1" applyFont="1" applyBorder="1" applyAlignment="1">
      <alignment horizontal="center" vertical="center"/>
    </xf>
    <xf numFmtId="0" fontId="0" fillId="0" borderId="19" xfId="0" applyBorder="1"/>
    <xf numFmtId="0" fontId="2" fillId="0" borderId="1" xfId="4" applyFont="1" applyFill="1" applyBorder="1" applyAlignment="1">
      <alignment horizontal="left" vertical="center" wrapText="1"/>
    </xf>
    <xf numFmtId="0" fontId="2" fillId="0" borderId="14" xfId="4" applyFont="1" applyFill="1" applyBorder="1" applyAlignment="1">
      <alignment horizontal="left" vertical="center" wrapText="1"/>
    </xf>
    <xf numFmtId="0" fontId="2" fillId="0" borderId="13" xfId="1" applyFont="1" applyBorder="1" applyAlignment="1">
      <alignment horizontal="justify" vertical="center" wrapText="1"/>
    </xf>
    <xf numFmtId="0" fontId="2" fillId="0" borderId="20" xfId="1" applyFont="1" applyBorder="1" applyAlignment="1">
      <alignment horizontal="left" vertical="center" wrapText="1"/>
    </xf>
    <xf numFmtId="0" fontId="4" fillId="0" borderId="20" xfId="0" applyFont="1" applyBorder="1" applyAlignment="1">
      <alignment horizontal="center" vertical="center"/>
    </xf>
    <xf numFmtId="164" fontId="4" fillId="0" borderId="20" xfId="1" applyNumberFormat="1" applyFont="1" applyBorder="1" applyAlignment="1">
      <alignment horizontal="center" vertical="center"/>
    </xf>
    <xf numFmtId="164" fontId="4" fillId="0" borderId="20" xfId="0" applyNumberFormat="1" applyFont="1" applyBorder="1" applyAlignment="1">
      <alignment horizontal="center" vertical="center"/>
    </xf>
    <xf numFmtId="0" fontId="0" fillId="0" borderId="21" xfId="0" applyBorder="1"/>
    <xf numFmtId="0" fontId="4" fillId="0" borderId="22" xfId="0" applyFont="1" applyBorder="1" applyAlignment="1">
      <alignment horizontal="center" vertical="center"/>
    </xf>
    <xf numFmtId="164" fontId="4" fillId="0" borderId="22" xfId="1" applyNumberFormat="1" applyFont="1" applyBorder="1" applyAlignment="1">
      <alignment horizontal="center" vertical="center"/>
    </xf>
    <xf numFmtId="164" fontId="4" fillId="0" borderId="22" xfId="0" applyNumberFormat="1" applyFont="1" applyBorder="1" applyAlignment="1">
      <alignment horizontal="center" vertical="center"/>
    </xf>
    <xf numFmtId="0" fontId="0" fillId="0" borderId="23" xfId="0" applyBorder="1"/>
    <xf numFmtId="0" fontId="0" fillId="0" borderId="1" xfId="0" applyBorder="1"/>
    <xf numFmtId="0" fontId="2" fillId="0" borderId="13" xfId="4" applyFont="1" applyFill="1" applyBorder="1" applyAlignment="1">
      <alignment horizontal="left" vertical="center"/>
    </xf>
    <xf numFmtId="0" fontId="11" fillId="0" borderId="28" xfId="4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164" fontId="4" fillId="0" borderId="28" xfId="1" applyNumberFormat="1" applyFont="1" applyBorder="1" applyAlignment="1">
      <alignment horizontal="center" vertical="center"/>
    </xf>
    <xf numFmtId="164" fontId="4" fillId="0" borderId="28" xfId="0" applyNumberFormat="1" applyFont="1" applyBorder="1" applyAlignment="1">
      <alignment horizontal="center" vertical="center"/>
    </xf>
    <xf numFmtId="0" fontId="0" fillId="0" borderId="29" xfId="0" applyBorder="1"/>
    <xf numFmtId="0" fontId="2" fillId="0" borderId="25" xfId="4" applyFont="1" applyBorder="1" applyAlignment="1">
      <alignment horizontal="left" vertical="center" wrapText="1"/>
    </xf>
    <xf numFmtId="0" fontId="7" fillId="0" borderId="28" xfId="4" applyFont="1" applyBorder="1" applyAlignment="1">
      <alignment horizontal="left" vertical="center" wrapText="1"/>
    </xf>
    <xf numFmtId="0" fontId="2" fillId="0" borderId="25" xfId="4" applyFont="1" applyBorder="1" applyAlignment="1">
      <alignment horizontal="left" vertical="center"/>
    </xf>
    <xf numFmtId="0" fontId="2" fillId="0" borderId="22" xfId="2" applyFont="1" applyFill="1" applyBorder="1" applyAlignment="1">
      <alignment horizontal="left" vertical="center" wrapText="1"/>
    </xf>
    <xf numFmtId="0" fontId="11" fillId="0" borderId="22" xfId="4" applyFont="1" applyBorder="1" applyAlignment="1">
      <alignment horizontal="center" vertical="center"/>
    </xf>
    <xf numFmtId="0" fontId="9" fillId="2" borderId="5" xfId="0" applyFont="1" applyFill="1" applyBorder="1" applyProtection="1">
      <protection hidden="1"/>
    </xf>
    <xf numFmtId="0" fontId="9" fillId="2" borderId="6" xfId="0" applyFont="1" applyFill="1" applyBorder="1" applyProtection="1">
      <protection hidden="1"/>
    </xf>
    <xf numFmtId="0" fontId="0" fillId="2" borderId="6" xfId="0" applyFill="1" applyBorder="1" applyProtection="1">
      <protection hidden="1"/>
    </xf>
    <xf numFmtId="0" fontId="0" fillId="2" borderId="6" xfId="0" applyFill="1" applyBorder="1" applyAlignment="1" applyProtection="1">
      <alignment vertical="center"/>
      <protection locked="0"/>
    </xf>
    <xf numFmtId="0" fontId="0" fillId="2" borderId="6" xfId="0" applyFill="1" applyBorder="1" applyAlignment="1" applyProtection="1">
      <alignment vertical="center"/>
      <protection hidden="1"/>
    </xf>
    <xf numFmtId="0" fontId="0" fillId="0" borderId="30" xfId="0" applyBorder="1"/>
    <xf numFmtId="0" fontId="2" fillId="0" borderId="24" xfId="1" applyFont="1" applyBorder="1" applyAlignment="1">
      <alignment horizontal="left" vertical="center" wrapText="1"/>
    </xf>
    <xf numFmtId="0" fontId="2" fillId="0" borderId="27" xfId="1" applyFont="1" applyBorder="1" applyAlignment="1">
      <alignment horizontal="left" vertical="center" wrapText="1"/>
    </xf>
    <xf numFmtId="0" fontId="1" fillId="0" borderId="5" xfId="4" applyFont="1" applyBorder="1" applyAlignment="1">
      <alignment horizontal="left" vertical="center"/>
    </xf>
    <xf numFmtId="0" fontId="1" fillId="0" borderId="6" xfId="4" applyFont="1" applyBorder="1" applyAlignment="1">
      <alignment horizontal="left" vertical="center"/>
    </xf>
    <xf numFmtId="0" fontId="1" fillId="0" borderId="30" xfId="4" applyFont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5" fillId="0" borderId="18" xfId="1" applyFont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2" fillId="0" borderId="25" xfId="1" applyFont="1" applyBorder="1" applyAlignment="1">
      <alignment horizontal="left" vertical="center" wrapText="1"/>
    </xf>
    <xf numFmtId="0" fontId="4" fillId="0" borderId="31" xfId="0" applyFont="1" applyFill="1" applyBorder="1" applyAlignment="1">
      <alignment horizontal="center" vertical="center"/>
    </xf>
    <xf numFmtId="0" fontId="2" fillId="0" borderId="13" xfId="4" applyFont="1" applyFill="1" applyBorder="1" applyAlignment="1">
      <alignment horizontal="left" vertical="center"/>
    </xf>
    <xf numFmtId="0" fontId="2" fillId="0" borderId="24" xfId="4" applyFont="1" applyFill="1" applyBorder="1" applyAlignment="1">
      <alignment horizontal="left" vertical="center"/>
    </xf>
    <xf numFmtId="0" fontId="2" fillId="0" borderId="27" xfId="4" applyFont="1" applyFill="1" applyBorder="1" applyAlignment="1">
      <alignment horizontal="left" vertical="center"/>
    </xf>
    <xf numFmtId="0" fontId="2" fillId="0" borderId="13" xfId="4" applyFont="1" applyBorder="1" applyAlignment="1">
      <alignment horizontal="left" vertical="center" wrapText="1"/>
    </xf>
    <xf numFmtId="0" fontId="2" fillId="0" borderId="24" xfId="4" applyFont="1" applyBorder="1" applyAlignment="1">
      <alignment horizontal="left" vertical="center" wrapText="1"/>
    </xf>
    <xf numFmtId="0" fontId="2" fillId="0" borderId="25" xfId="4" applyFont="1" applyBorder="1" applyAlignment="1">
      <alignment horizontal="left" vertical="center" wrapText="1"/>
    </xf>
  </cellXfs>
  <cellStyles count="5">
    <cellStyle name="normální" xfId="0" builtinId="0"/>
    <cellStyle name="normální 2 2" xfId="2"/>
    <cellStyle name="normální 4" xfId="3"/>
    <cellStyle name="normální 6" xfId="4"/>
    <cellStyle name="ÚroveňŘádku_1" xfId="1" builtinId="1" iLevel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8"/>
  <sheetViews>
    <sheetView tabSelected="1" topLeftCell="A46" zoomScale="90" zoomScaleNormal="90" workbookViewId="0">
      <selection activeCell="C6" sqref="C6"/>
    </sheetView>
  </sheetViews>
  <sheetFormatPr defaultRowHeight="12.75"/>
  <cols>
    <col min="1" max="1" width="5.28515625" style="6" customWidth="1"/>
    <col min="2" max="2" width="27.140625" customWidth="1"/>
    <col min="3" max="3" width="60.28515625" customWidth="1"/>
    <col min="4" max="4" width="7.7109375" style="3" customWidth="1"/>
    <col min="5" max="6" width="9.5703125" style="3" customWidth="1"/>
    <col min="7" max="7" width="10.7109375" style="3" customWidth="1"/>
    <col min="8" max="8" width="27.140625" style="3" customWidth="1"/>
    <col min="9" max="9" width="27.140625" customWidth="1"/>
  </cols>
  <sheetData>
    <row r="1" spans="1:9" ht="27" thickBot="1">
      <c r="A1" s="66" t="s">
        <v>15</v>
      </c>
      <c r="B1" s="67"/>
      <c r="C1" s="67"/>
      <c r="D1" s="67"/>
      <c r="E1" s="67"/>
      <c r="F1" s="67"/>
      <c r="G1" s="67"/>
      <c r="H1" s="67"/>
      <c r="I1" s="67"/>
    </row>
    <row r="2" spans="1:9" ht="48.75" thickBot="1">
      <c r="A2" s="4"/>
      <c r="B2" s="7" t="s">
        <v>0</v>
      </c>
      <c r="C2" s="10" t="s">
        <v>6</v>
      </c>
      <c r="D2" s="8" t="s">
        <v>1</v>
      </c>
      <c r="E2" s="9" t="s">
        <v>2</v>
      </c>
      <c r="F2" s="8" t="s">
        <v>3</v>
      </c>
      <c r="G2" s="8" t="s">
        <v>4</v>
      </c>
      <c r="H2" s="8" t="s">
        <v>5</v>
      </c>
      <c r="I2" s="8" t="s">
        <v>70</v>
      </c>
    </row>
    <row r="3" spans="1:9" ht="15.75" thickBot="1">
      <c r="A3" s="4"/>
      <c r="B3" s="13" t="s">
        <v>7</v>
      </c>
      <c r="C3" s="14"/>
      <c r="D3" s="15"/>
      <c r="E3" s="16"/>
      <c r="F3" s="15"/>
      <c r="G3" s="15"/>
      <c r="H3" s="15"/>
      <c r="I3" s="17"/>
    </row>
    <row r="4" spans="1:9" ht="63.75">
      <c r="A4" s="71">
        <v>1</v>
      </c>
      <c r="B4" s="1" t="s">
        <v>8</v>
      </c>
      <c r="C4" s="31" t="s">
        <v>73</v>
      </c>
      <c r="D4" s="27">
        <v>1</v>
      </c>
      <c r="E4" s="27"/>
      <c r="F4" s="28">
        <f>E4*0.21</f>
        <v>0</v>
      </c>
      <c r="G4" s="28">
        <f t="shared" ref="G4:G14" si="0">E4+F4</f>
        <v>0</v>
      </c>
      <c r="H4" s="29">
        <f t="shared" ref="H4:H14" si="1">G4*D4</f>
        <v>0</v>
      </c>
      <c r="I4" s="30"/>
    </row>
    <row r="5" spans="1:9" ht="63.75">
      <c r="A5" s="71"/>
      <c r="B5" s="61"/>
      <c r="C5" s="31" t="s">
        <v>74</v>
      </c>
      <c r="D5" s="2">
        <v>1</v>
      </c>
      <c r="E5" s="2"/>
      <c r="F5" s="24">
        <f>E5*0.21</f>
        <v>0</v>
      </c>
      <c r="G5" s="24">
        <f t="shared" si="0"/>
        <v>0</v>
      </c>
      <c r="H5" s="25">
        <f t="shared" si="1"/>
        <v>0</v>
      </c>
      <c r="I5" s="43"/>
    </row>
    <row r="6" spans="1:9" ht="63.75">
      <c r="A6" s="71"/>
      <c r="B6" s="72"/>
      <c r="C6" s="31" t="s">
        <v>64</v>
      </c>
      <c r="D6" s="2">
        <v>1</v>
      </c>
      <c r="E6" s="39"/>
      <c r="F6" s="40">
        <f>E6*0.21</f>
        <v>0</v>
      </c>
      <c r="G6" s="40">
        <f t="shared" si="0"/>
        <v>0</v>
      </c>
      <c r="H6" s="41">
        <f t="shared" si="1"/>
        <v>0</v>
      </c>
      <c r="I6" s="42"/>
    </row>
    <row r="7" spans="1:9" ht="76.5">
      <c r="A7" s="71">
        <v>2</v>
      </c>
      <c r="B7" s="1" t="s">
        <v>67</v>
      </c>
      <c r="C7" s="31" t="s">
        <v>68</v>
      </c>
      <c r="D7" s="2">
        <v>24</v>
      </c>
      <c r="E7" s="2"/>
      <c r="F7" s="24">
        <f t="shared" ref="F7:F14" si="2">E7*0.21</f>
        <v>0</v>
      </c>
      <c r="G7" s="24">
        <f t="shared" si="0"/>
        <v>0</v>
      </c>
      <c r="H7" s="25">
        <f t="shared" si="1"/>
        <v>0</v>
      </c>
      <c r="I7" s="21"/>
    </row>
    <row r="8" spans="1:9" ht="38.25">
      <c r="A8" s="71"/>
      <c r="B8" s="72"/>
      <c r="C8" s="31" t="s">
        <v>69</v>
      </c>
      <c r="D8" s="2">
        <v>1</v>
      </c>
      <c r="E8" s="2"/>
      <c r="F8" s="24">
        <f>E8*0.21</f>
        <v>0</v>
      </c>
      <c r="G8" s="24">
        <f t="shared" si="0"/>
        <v>0</v>
      </c>
      <c r="H8" s="25">
        <f t="shared" si="1"/>
        <v>0</v>
      </c>
      <c r="I8" s="21"/>
    </row>
    <row r="9" spans="1:9" ht="153">
      <c r="A9" s="5">
        <v>3</v>
      </c>
      <c r="B9" s="44" t="s">
        <v>16</v>
      </c>
      <c r="C9" s="31" t="s">
        <v>66</v>
      </c>
      <c r="D9" s="2">
        <v>1</v>
      </c>
      <c r="E9" s="2"/>
      <c r="F9" s="24">
        <f t="shared" si="2"/>
        <v>0</v>
      </c>
      <c r="G9" s="24">
        <f t="shared" si="0"/>
        <v>0</v>
      </c>
      <c r="H9" s="25">
        <f t="shared" si="1"/>
        <v>0</v>
      </c>
      <c r="I9" s="21"/>
    </row>
    <row r="10" spans="1:9" ht="51">
      <c r="A10" s="71">
        <v>4</v>
      </c>
      <c r="B10" s="1" t="s">
        <v>17</v>
      </c>
      <c r="C10" s="31" t="s">
        <v>61</v>
      </c>
      <c r="D10" s="2">
        <v>1</v>
      </c>
      <c r="E10" s="2"/>
      <c r="F10" s="24">
        <f t="shared" si="2"/>
        <v>0</v>
      </c>
      <c r="G10" s="24">
        <f t="shared" si="0"/>
        <v>0</v>
      </c>
      <c r="H10" s="25">
        <f t="shared" si="1"/>
        <v>0</v>
      </c>
      <c r="I10" s="21"/>
    </row>
    <row r="11" spans="1:9" ht="89.25">
      <c r="A11" s="71"/>
      <c r="B11" s="61"/>
      <c r="C11" s="32" t="s">
        <v>18</v>
      </c>
      <c r="D11" s="19">
        <v>1</v>
      </c>
      <c r="E11" s="2"/>
      <c r="F11" s="24">
        <f>E11*0.21</f>
        <v>0</v>
      </c>
      <c r="G11" s="24">
        <f t="shared" si="0"/>
        <v>0</v>
      </c>
      <c r="H11" s="25">
        <f t="shared" si="1"/>
        <v>0</v>
      </c>
      <c r="I11" s="21"/>
    </row>
    <row r="12" spans="1:9" ht="76.5">
      <c r="A12" s="71"/>
      <c r="B12" s="61"/>
      <c r="C12" s="32" t="s">
        <v>62</v>
      </c>
      <c r="D12" s="19">
        <v>1</v>
      </c>
      <c r="E12" s="2"/>
      <c r="F12" s="24">
        <f>E12*0.21</f>
        <v>0</v>
      </c>
      <c r="G12" s="24">
        <f t="shared" si="0"/>
        <v>0</v>
      </c>
      <c r="H12" s="25">
        <f t="shared" si="1"/>
        <v>0</v>
      </c>
      <c r="I12" s="21"/>
    </row>
    <row r="13" spans="1:9" ht="51">
      <c r="A13" s="71"/>
      <c r="B13" s="72"/>
      <c r="C13" s="32" t="s">
        <v>63</v>
      </c>
      <c r="D13" s="19">
        <v>1</v>
      </c>
      <c r="E13" s="2"/>
      <c r="F13" s="24">
        <f>E13*0.21</f>
        <v>0</v>
      </c>
      <c r="G13" s="24">
        <f t="shared" si="0"/>
        <v>0</v>
      </c>
      <c r="H13" s="25">
        <f t="shared" si="1"/>
        <v>0</v>
      </c>
      <c r="I13" s="21"/>
    </row>
    <row r="14" spans="1:9" ht="102">
      <c r="A14" s="5">
        <v>5</v>
      </c>
      <c r="B14" s="33" t="s">
        <v>19</v>
      </c>
      <c r="C14" s="32" t="s">
        <v>20</v>
      </c>
      <c r="D14" s="19">
        <v>1</v>
      </c>
      <c r="E14" s="2"/>
      <c r="F14" s="24">
        <f t="shared" si="2"/>
        <v>0</v>
      </c>
      <c r="G14" s="24">
        <f t="shared" si="0"/>
        <v>0</v>
      </c>
      <c r="H14" s="25">
        <f t="shared" si="1"/>
        <v>0</v>
      </c>
      <c r="I14" s="20"/>
    </row>
    <row r="15" spans="1:9" ht="38.25">
      <c r="A15" s="71">
        <v>6</v>
      </c>
      <c r="B15" s="1" t="s">
        <v>21</v>
      </c>
      <c r="C15" s="32" t="s">
        <v>22</v>
      </c>
      <c r="D15" s="19">
        <v>4</v>
      </c>
      <c r="E15" s="2"/>
      <c r="F15" s="24">
        <f t="shared" ref="F15:F23" si="3">E15*0.21</f>
        <v>0</v>
      </c>
      <c r="G15" s="24">
        <f t="shared" ref="G15:G23" si="4">E15+F15</f>
        <v>0</v>
      </c>
      <c r="H15" s="25">
        <f t="shared" ref="H15:H23" si="5">G15*D15</f>
        <v>0</v>
      </c>
      <c r="I15" s="20"/>
    </row>
    <row r="16" spans="1:9" ht="25.5">
      <c r="A16" s="71"/>
      <c r="B16" s="72"/>
      <c r="C16" s="32" t="s">
        <v>23</v>
      </c>
      <c r="D16" s="19">
        <v>1</v>
      </c>
      <c r="E16" s="2"/>
      <c r="F16" s="24">
        <f t="shared" si="3"/>
        <v>0</v>
      </c>
      <c r="G16" s="24">
        <f t="shared" si="4"/>
        <v>0</v>
      </c>
      <c r="H16" s="25">
        <f t="shared" si="5"/>
        <v>0</v>
      </c>
      <c r="I16" s="20"/>
    </row>
    <row r="17" spans="1:9" ht="38.25" customHeight="1">
      <c r="A17" s="71">
        <v>7</v>
      </c>
      <c r="B17" s="1" t="s">
        <v>24</v>
      </c>
      <c r="C17" s="32" t="s">
        <v>25</v>
      </c>
      <c r="D17" s="19">
        <v>5</v>
      </c>
      <c r="E17" s="2"/>
      <c r="F17" s="24">
        <f t="shared" si="3"/>
        <v>0</v>
      </c>
      <c r="G17" s="24">
        <f t="shared" si="4"/>
        <v>0</v>
      </c>
      <c r="H17" s="25">
        <f t="shared" si="5"/>
        <v>0</v>
      </c>
      <c r="I17" s="20"/>
    </row>
    <row r="18" spans="1:9" ht="38.25">
      <c r="A18" s="71"/>
      <c r="B18" s="61"/>
      <c r="C18" s="32" t="s">
        <v>26</v>
      </c>
      <c r="D18" s="19">
        <v>1</v>
      </c>
      <c r="E18" s="2"/>
      <c r="F18" s="24">
        <f t="shared" si="3"/>
        <v>0</v>
      </c>
      <c r="G18" s="24">
        <f t="shared" si="4"/>
        <v>0</v>
      </c>
      <c r="H18" s="25">
        <f t="shared" si="5"/>
        <v>0</v>
      </c>
      <c r="I18" s="20"/>
    </row>
    <row r="19" spans="1:9" ht="38.25">
      <c r="A19" s="71"/>
      <c r="B19" s="61"/>
      <c r="C19" s="32" t="s">
        <v>27</v>
      </c>
      <c r="D19" s="19">
        <v>2</v>
      </c>
      <c r="E19" s="2"/>
      <c r="F19" s="24">
        <f t="shared" si="3"/>
        <v>0</v>
      </c>
      <c r="G19" s="24">
        <f t="shared" si="4"/>
        <v>0</v>
      </c>
      <c r="H19" s="25">
        <f t="shared" si="5"/>
        <v>0</v>
      </c>
      <c r="I19" s="20"/>
    </row>
    <row r="20" spans="1:9" ht="25.5">
      <c r="A20" s="71"/>
      <c r="B20" s="72"/>
      <c r="C20" s="32" t="s">
        <v>28</v>
      </c>
      <c r="D20" s="19">
        <v>24</v>
      </c>
      <c r="E20" s="2"/>
      <c r="F20" s="24">
        <f t="shared" si="3"/>
        <v>0</v>
      </c>
      <c r="G20" s="24">
        <f t="shared" si="4"/>
        <v>0</v>
      </c>
      <c r="H20" s="25">
        <f t="shared" si="5"/>
        <v>0</v>
      </c>
      <c r="I20" s="20"/>
    </row>
    <row r="21" spans="1:9" ht="114.75">
      <c r="A21" s="71">
        <v>8</v>
      </c>
      <c r="B21" s="1" t="s">
        <v>29</v>
      </c>
      <c r="C21" s="32" t="s">
        <v>30</v>
      </c>
      <c r="D21" s="19">
        <v>1</v>
      </c>
      <c r="E21" s="2"/>
      <c r="F21" s="24">
        <f t="shared" si="3"/>
        <v>0</v>
      </c>
      <c r="G21" s="24">
        <f t="shared" si="4"/>
        <v>0</v>
      </c>
      <c r="H21" s="25">
        <f t="shared" si="5"/>
        <v>0</v>
      </c>
      <c r="I21" s="20"/>
    </row>
    <row r="22" spans="1:9" ht="63.75">
      <c r="A22" s="71"/>
      <c r="B22" s="61"/>
      <c r="C22" s="32" t="s">
        <v>47</v>
      </c>
      <c r="D22" s="19">
        <v>1</v>
      </c>
      <c r="E22" s="2"/>
      <c r="F22" s="24">
        <f t="shared" si="3"/>
        <v>0</v>
      </c>
      <c r="G22" s="24">
        <f t="shared" si="4"/>
        <v>0</v>
      </c>
      <c r="H22" s="25">
        <f t="shared" si="5"/>
        <v>0</v>
      </c>
      <c r="I22" s="20"/>
    </row>
    <row r="23" spans="1:9" ht="63.75">
      <c r="A23" s="71"/>
      <c r="B23" s="61"/>
      <c r="C23" s="32" t="s">
        <v>48</v>
      </c>
      <c r="D23" s="19">
        <v>1</v>
      </c>
      <c r="E23" s="2"/>
      <c r="F23" s="24">
        <f t="shared" si="3"/>
        <v>0</v>
      </c>
      <c r="G23" s="24">
        <f t="shared" si="4"/>
        <v>0</v>
      </c>
      <c r="H23" s="25">
        <f t="shared" si="5"/>
        <v>0</v>
      </c>
      <c r="I23" s="20"/>
    </row>
    <row r="24" spans="1:9" ht="15" thickBot="1">
      <c r="A24" s="71"/>
      <c r="B24" s="62"/>
      <c r="C24" s="34" t="s">
        <v>31</v>
      </c>
      <c r="D24" s="35">
        <v>1</v>
      </c>
      <c r="E24" s="35"/>
      <c r="F24" s="36">
        <f>E24*0.21</f>
        <v>0</v>
      </c>
      <c r="G24" s="37">
        <f>E24+F24</f>
        <v>0</v>
      </c>
      <c r="H24" s="37">
        <f>G24*D24</f>
        <v>0</v>
      </c>
      <c r="I24" s="38"/>
    </row>
    <row r="25" spans="1:9" ht="15.75" thickBot="1">
      <c r="A25" s="5"/>
      <c r="B25" s="55" t="s">
        <v>32</v>
      </c>
      <c r="C25" s="56"/>
      <c r="D25" s="57"/>
      <c r="E25" s="58"/>
      <c r="F25" s="59"/>
      <c r="G25" s="59"/>
      <c r="H25" s="59"/>
      <c r="I25" s="60"/>
    </row>
    <row r="26" spans="1:9" ht="90" thickBot="1">
      <c r="A26" s="5">
        <v>9</v>
      </c>
      <c r="B26" s="52" t="s">
        <v>9</v>
      </c>
      <c r="C26" s="53" t="s">
        <v>71</v>
      </c>
      <c r="D26" s="54">
        <v>1</v>
      </c>
      <c r="E26" s="39"/>
      <c r="F26" s="40">
        <f>E26*0.21</f>
        <v>0</v>
      </c>
      <c r="G26" s="41">
        <f>E26+F26</f>
        <v>0</v>
      </c>
      <c r="H26" s="41">
        <f>G26*D26</f>
        <v>0</v>
      </c>
      <c r="I26" s="42"/>
    </row>
    <row r="27" spans="1:9" ht="15" thickBot="1">
      <c r="A27" s="5"/>
      <c r="B27" s="63" t="s">
        <v>11</v>
      </c>
      <c r="C27" s="64"/>
      <c r="D27" s="64"/>
      <c r="E27" s="64"/>
      <c r="F27" s="64"/>
      <c r="G27" s="64"/>
      <c r="H27" s="64"/>
      <c r="I27" s="65"/>
    </row>
    <row r="28" spans="1:9" ht="63.75">
      <c r="A28" s="5">
        <v>10</v>
      </c>
      <c r="B28" s="50" t="s">
        <v>33</v>
      </c>
      <c r="C28" s="51" t="s">
        <v>65</v>
      </c>
      <c r="D28" s="45">
        <v>1</v>
      </c>
      <c r="E28" s="46"/>
      <c r="F28" s="47">
        <f t="shared" ref="F28:F33" si="6">E28*0.21</f>
        <v>0</v>
      </c>
      <c r="G28" s="48">
        <f t="shared" ref="G28:G33" si="7">E28+F28</f>
        <v>0</v>
      </c>
      <c r="H28" s="48">
        <f t="shared" ref="H28:H33" si="8">G28*D28</f>
        <v>0</v>
      </c>
      <c r="I28" s="49"/>
    </row>
    <row r="29" spans="1:9" ht="63.75">
      <c r="A29" s="71">
        <v>11</v>
      </c>
      <c r="B29" s="77" t="s">
        <v>8</v>
      </c>
      <c r="C29" s="31" t="s">
        <v>73</v>
      </c>
      <c r="D29" s="12">
        <v>1</v>
      </c>
      <c r="E29" s="2"/>
      <c r="F29" s="24">
        <f t="shared" si="6"/>
        <v>0</v>
      </c>
      <c r="G29" s="25">
        <f t="shared" si="7"/>
        <v>0</v>
      </c>
      <c r="H29" s="25">
        <f t="shared" si="8"/>
        <v>0</v>
      </c>
      <c r="I29" s="21"/>
    </row>
    <row r="30" spans="1:9" ht="63.75">
      <c r="A30" s="71"/>
      <c r="B30" s="78"/>
      <c r="C30" s="31" t="s">
        <v>74</v>
      </c>
      <c r="D30" s="12">
        <v>1</v>
      </c>
      <c r="E30" s="2"/>
      <c r="F30" s="24">
        <f t="shared" si="6"/>
        <v>0</v>
      </c>
      <c r="G30" s="25">
        <f t="shared" si="7"/>
        <v>0</v>
      </c>
      <c r="H30" s="25">
        <f t="shared" si="8"/>
        <v>0</v>
      </c>
      <c r="I30" s="21"/>
    </row>
    <row r="31" spans="1:9" ht="14.25">
      <c r="A31" s="71"/>
      <c r="B31" s="79"/>
      <c r="C31" s="18" t="s">
        <v>34</v>
      </c>
      <c r="D31" s="12">
        <v>1</v>
      </c>
      <c r="E31" s="2"/>
      <c r="F31" s="24">
        <f t="shared" si="6"/>
        <v>0</v>
      </c>
      <c r="G31" s="25">
        <f t="shared" si="7"/>
        <v>0</v>
      </c>
      <c r="H31" s="25">
        <f t="shared" si="8"/>
        <v>0</v>
      </c>
      <c r="I31" s="21"/>
    </row>
    <row r="32" spans="1:9" ht="102">
      <c r="A32" s="5">
        <v>12</v>
      </c>
      <c r="B32" s="22" t="s">
        <v>9</v>
      </c>
      <c r="C32" s="11" t="s">
        <v>72</v>
      </c>
      <c r="D32" s="12">
        <v>1</v>
      </c>
      <c r="E32" s="2"/>
      <c r="F32" s="24">
        <f t="shared" si="6"/>
        <v>0</v>
      </c>
      <c r="G32" s="25">
        <f t="shared" si="7"/>
        <v>0</v>
      </c>
      <c r="H32" s="25">
        <f t="shared" si="8"/>
        <v>0</v>
      </c>
      <c r="I32" s="21"/>
    </row>
    <row r="33" spans="1:9" ht="63.75">
      <c r="A33" s="5">
        <v>13</v>
      </c>
      <c r="B33" s="33" t="s">
        <v>10</v>
      </c>
      <c r="C33" s="32" t="s">
        <v>35</v>
      </c>
      <c r="D33" s="12">
        <v>1</v>
      </c>
      <c r="E33" s="2"/>
      <c r="F33" s="24">
        <f t="shared" si="6"/>
        <v>0</v>
      </c>
      <c r="G33" s="25">
        <f t="shared" si="7"/>
        <v>0</v>
      </c>
      <c r="H33" s="25">
        <f t="shared" si="8"/>
        <v>0</v>
      </c>
      <c r="I33" s="21"/>
    </row>
    <row r="34" spans="1:9" ht="38.25">
      <c r="A34" s="71">
        <v>14</v>
      </c>
      <c r="B34" s="1" t="s">
        <v>21</v>
      </c>
      <c r="C34" s="32" t="s">
        <v>36</v>
      </c>
      <c r="D34" s="12">
        <v>2</v>
      </c>
      <c r="E34" s="2"/>
      <c r="F34" s="24">
        <f t="shared" ref="F34:F54" si="9">E34*0.21</f>
        <v>0</v>
      </c>
      <c r="G34" s="25">
        <f t="shared" ref="G34:G54" si="10">E34+F34</f>
        <v>0</v>
      </c>
      <c r="H34" s="25">
        <f t="shared" ref="H34:H54" si="11">G34*D34</f>
        <v>0</v>
      </c>
      <c r="I34" s="21"/>
    </row>
    <row r="35" spans="1:9" ht="38.25">
      <c r="A35" s="71"/>
      <c r="B35" s="61"/>
      <c r="C35" s="32" t="s">
        <v>37</v>
      </c>
      <c r="D35" s="12">
        <v>1</v>
      </c>
      <c r="E35" s="2"/>
      <c r="F35" s="24">
        <f t="shared" si="9"/>
        <v>0</v>
      </c>
      <c r="G35" s="25">
        <f t="shared" si="10"/>
        <v>0</v>
      </c>
      <c r="H35" s="25">
        <f t="shared" si="11"/>
        <v>0</v>
      </c>
      <c r="I35" s="21"/>
    </row>
    <row r="36" spans="1:9" ht="38.25">
      <c r="A36" s="71"/>
      <c r="B36" s="61"/>
      <c r="C36" s="32" t="s">
        <v>38</v>
      </c>
      <c r="D36" s="12">
        <v>2</v>
      </c>
      <c r="E36" s="2"/>
      <c r="F36" s="24">
        <f t="shared" si="9"/>
        <v>0</v>
      </c>
      <c r="G36" s="25">
        <f t="shared" si="10"/>
        <v>0</v>
      </c>
      <c r="H36" s="25">
        <f t="shared" si="11"/>
        <v>0</v>
      </c>
      <c r="I36" s="21"/>
    </row>
    <row r="37" spans="1:9" ht="38.25">
      <c r="A37" s="71"/>
      <c r="B37" s="72"/>
      <c r="C37" s="32" t="s">
        <v>39</v>
      </c>
      <c r="D37" s="12">
        <v>2</v>
      </c>
      <c r="E37" s="2"/>
      <c r="F37" s="24">
        <f t="shared" si="9"/>
        <v>0</v>
      </c>
      <c r="G37" s="25">
        <f t="shared" si="10"/>
        <v>0</v>
      </c>
      <c r="H37" s="25">
        <f t="shared" si="11"/>
        <v>0</v>
      </c>
      <c r="I37" s="21"/>
    </row>
    <row r="38" spans="1:9" ht="38.25" customHeight="1">
      <c r="A38" s="71">
        <v>15</v>
      </c>
      <c r="B38" s="1" t="s">
        <v>24</v>
      </c>
      <c r="C38" s="32" t="s">
        <v>40</v>
      </c>
      <c r="D38" s="12">
        <v>24</v>
      </c>
      <c r="E38" s="2"/>
      <c r="F38" s="24">
        <f t="shared" si="9"/>
        <v>0</v>
      </c>
      <c r="G38" s="25">
        <f t="shared" si="10"/>
        <v>0</v>
      </c>
      <c r="H38" s="25">
        <f t="shared" si="11"/>
        <v>0</v>
      </c>
      <c r="I38" s="21"/>
    </row>
    <row r="39" spans="1:9" ht="38.25">
      <c r="A39" s="71"/>
      <c r="B39" s="61"/>
      <c r="C39" s="32" t="s">
        <v>54</v>
      </c>
      <c r="D39" s="12">
        <v>3</v>
      </c>
      <c r="E39" s="2"/>
      <c r="F39" s="24">
        <f t="shared" si="9"/>
        <v>0</v>
      </c>
      <c r="G39" s="25">
        <f t="shared" si="10"/>
        <v>0</v>
      </c>
      <c r="H39" s="25">
        <f t="shared" si="11"/>
        <v>0</v>
      </c>
      <c r="I39" s="21"/>
    </row>
    <row r="40" spans="1:9" ht="38.25">
      <c r="A40" s="71"/>
      <c r="B40" s="61"/>
      <c r="C40" s="32" t="s">
        <v>55</v>
      </c>
      <c r="D40" s="12">
        <v>4</v>
      </c>
      <c r="E40" s="2"/>
      <c r="F40" s="24">
        <f t="shared" si="9"/>
        <v>0</v>
      </c>
      <c r="G40" s="25">
        <f t="shared" si="10"/>
        <v>0</v>
      </c>
      <c r="H40" s="25">
        <f t="shared" si="11"/>
        <v>0</v>
      </c>
      <c r="I40" s="21"/>
    </row>
    <row r="41" spans="1:9" ht="14.25">
      <c r="A41" s="71"/>
      <c r="B41" s="61"/>
      <c r="C41" s="32" t="s">
        <v>41</v>
      </c>
      <c r="D41" s="12">
        <v>12</v>
      </c>
      <c r="E41" s="2"/>
      <c r="F41" s="24">
        <f t="shared" si="9"/>
        <v>0</v>
      </c>
      <c r="G41" s="25">
        <f t="shared" si="10"/>
        <v>0</v>
      </c>
      <c r="H41" s="25">
        <f t="shared" si="11"/>
        <v>0</v>
      </c>
      <c r="I41" s="21"/>
    </row>
    <row r="42" spans="1:9" ht="38.25">
      <c r="A42" s="71"/>
      <c r="B42" s="61"/>
      <c r="C42" s="32" t="s">
        <v>42</v>
      </c>
      <c r="D42" s="12">
        <v>15</v>
      </c>
      <c r="E42" s="2"/>
      <c r="F42" s="24">
        <f t="shared" si="9"/>
        <v>0</v>
      </c>
      <c r="G42" s="25">
        <f t="shared" si="10"/>
        <v>0</v>
      </c>
      <c r="H42" s="25">
        <f t="shared" si="11"/>
        <v>0</v>
      </c>
      <c r="I42" s="21"/>
    </row>
    <row r="43" spans="1:9" ht="25.5">
      <c r="A43" s="71"/>
      <c r="B43" s="61"/>
      <c r="C43" s="32" t="s">
        <v>43</v>
      </c>
      <c r="D43" s="12">
        <v>1</v>
      </c>
      <c r="E43" s="2"/>
      <c r="F43" s="24">
        <f t="shared" si="9"/>
        <v>0</v>
      </c>
      <c r="G43" s="25">
        <f t="shared" si="10"/>
        <v>0</v>
      </c>
      <c r="H43" s="25">
        <f t="shared" si="11"/>
        <v>0</v>
      </c>
      <c r="I43" s="21"/>
    </row>
    <row r="44" spans="1:9" ht="25.5">
      <c r="A44" s="71"/>
      <c r="B44" s="72"/>
      <c r="C44" s="32" t="s">
        <v>44</v>
      </c>
      <c r="D44" s="12">
        <v>2</v>
      </c>
      <c r="E44" s="2"/>
      <c r="F44" s="24">
        <f t="shared" si="9"/>
        <v>0</v>
      </c>
      <c r="G44" s="25">
        <f t="shared" si="10"/>
        <v>0</v>
      </c>
      <c r="H44" s="25">
        <f t="shared" si="11"/>
        <v>0</v>
      </c>
      <c r="I44" s="21"/>
    </row>
    <row r="45" spans="1:9" ht="108.75" customHeight="1">
      <c r="A45" s="71">
        <v>16</v>
      </c>
      <c r="B45" s="1" t="s">
        <v>29</v>
      </c>
      <c r="C45" s="32" t="s">
        <v>45</v>
      </c>
      <c r="D45" s="12">
        <v>1</v>
      </c>
      <c r="E45" s="2"/>
      <c r="F45" s="24">
        <f t="shared" si="9"/>
        <v>0</v>
      </c>
      <c r="G45" s="25">
        <f t="shared" si="10"/>
        <v>0</v>
      </c>
      <c r="H45" s="25">
        <f t="shared" si="11"/>
        <v>0</v>
      </c>
      <c r="I45" s="21"/>
    </row>
    <row r="46" spans="1:9" ht="51">
      <c r="A46" s="71"/>
      <c r="B46" s="61"/>
      <c r="C46" s="32" t="s">
        <v>53</v>
      </c>
      <c r="D46" s="12">
        <v>1</v>
      </c>
      <c r="E46" s="2"/>
      <c r="F46" s="24">
        <f t="shared" si="9"/>
        <v>0</v>
      </c>
      <c r="G46" s="25">
        <f t="shared" si="10"/>
        <v>0</v>
      </c>
      <c r="H46" s="25">
        <f t="shared" si="11"/>
        <v>0</v>
      </c>
      <c r="I46" s="21"/>
    </row>
    <row r="47" spans="1:9" ht="51">
      <c r="A47" s="71"/>
      <c r="B47" s="61"/>
      <c r="C47" s="32" t="s">
        <v>46</v>
      </c>
      <c r="D47" s="12">
        <v>1</v>
      </c>
      <c r="E47" s="2"/>
      <c r="F47" s="24">
        <f t="shared" si="9"/>
        <v>0</v>
      </c>
      <c r="G47" s="25">
        <f t="shared" si="10"/>
        <v>0</v>
      </c>
      <c r="H47" s="25">
        <f t="shared" si="11"/>
        <v>0</v>
      </c>
      <c r="I47" s="21"/>
    </row>
    <row r="48" spans="1:9" ht="38.25">
      <c r="A48" s="71"/>
      <c r="B48" s="61"/>
      <c r="C48" s="32" t="s">
        <v>49</v>
      </c>
      <c r="D48" s="12">
        <v>1</v>
      </c>
      <c r="E48" s="2"/>
      <c r="F48" s="24">
        <f t="shared" si="9"/>
        <v>0</v>
      </c>
      <c r="G48" s="25">
        <f t="shared" si="10"/>
        <v>0</v>
      </c>
      <c r="H48" s="25">
        <f t="shared" si="11"/>
        <v>0</v>
      </c>
      <c r="I48" s="21"/>
    </row>
    <row r="49" spans="1:9" ht="25.5">
      <c r="A49" s="71"/>
      <c r="B49" s="61"/>
      <c r="C49" s="32" t="s">
        <v>50</v>
      </c>
      <c r="D49" s="12">
        <v>2</v>
      </c>
      <c r="E49" s="2"/>
      <c r="F49" s="24">
        <f t="shared" si="9"/>
        <v>0</v>
      </c>
      <c r="G49" s="25">
        <f t="shared" si="10"/>
        <v>0</v>
      </c>
      <c r="H49" s="25">
        <f t="shared" si="11"/>
        <v>0</v>
      </c>
      <c r="I49" s="21"/>
    </row>
    <row r="50" spans="1:9" ht="25.5">
      <c r="A50" s="71"/>
      <c r="B50" s="61"/>
      <c r="C50" s="32" t="s">
        <v>51</v>
      </c>
      <c r="D50" s="12">
        <v>3</v>
      </c>
      <c r="E50" s="2"/>
      <c r="F50" s="24">
        <f t="shared" si="9"/>
        <v>0</v>
      </c>
      <c r="G50" s="25">
        <f t="shared" si="10"/>
        <v>0</v>
      </c>
      <c r="H50" s="25">
        <f t="shared" si="11"/>
        <v>0</v>
      </c>
      <c r="I50" s="21"/>
    </row>
    <row r="51" spans="1:9" ht="14.25">
      <c r="A51" s="71"/>
      <c r="B51" s="72"/>
      <c r="C51" s="32" t="s">
        <v>52</v>
      </c>
      <c r="D51" s="12">
        <v>1</v>
      </c>
      <c r="E51" s="2"/>
      <c r="F51" s="24">
        <f t="shared" si="9"/>
        <v>0</v>
      </c>
      <c r="G51" s="25">
        <f t="shared" si="10"/>
        <v>0</v>
      </c>
      <c r="H51" s="25">
        <f t="shared" si="11"/>
        <v>0</v>
      </c>
      <c r="I51" s="21"/>
    </row>
    <row r="52" spans="1:9" ht="14.25">
      <c r="A52" s="71">
        <v>17</v>
      </c>
      <c r="B52" s="74" t="s">
        <v>56</v>
      </c>
      <c r="C52" s="32" t="s">
        <v>57</v>
      </c>
      <c r="D52" s="12">
        <v>1</v>
      </c>
      <c r="E52" s="2"/>
      <c r="F52" s="24">
        <f t="shared" si="9"/>
        <v>0</v>
      </c>
      <c r="G52" s="25">
        <f t="shared" si="10"/>
        <v>0</v>
      </c>
      <c r="H52" s="25">
        <f t="shared" si="11"/>
        <v>0</v>
      </c>
      <c r="I52" s="21"/>
    </row>
    <row r="53" spans="1:9" ht="14.25">
      <c r="A53" s="71"/>
      <c r="B53" s="75"/>
      <c r="C53" s="32" t="s">
        <v>58</v>
      </c>
      <c r="D53" s="12">
        <v>1</v>
      </c>
      <c r="E53" s="2"/>
      <c r="F53" s="24">
        <f t="shared" si="9"/>
        <v>0</v>
      </c>
      <c r="G53" s="25">
        <f t="shared" si="10"/>
        <v>0</v>
      </c>
      <c r="H53" s="25">
        <f t="shared" si="11"/>
        <v>0</v>
      </c>
      <c r="I53" s="21"/>
    </row>
    <row r="54" spans="1:9" ht="14.25">
      <c r="A54" s="71"/>
      <c r="B54" s="75"/>
      <c r="C54" s="32" t="s">
        <v>59</v>
      </c>
      <c r="D54" s="12">
        <v>4</v>
      </c>
      <c r="E54" s="2"/>
      <c r="F54" s="24">
        <f t="shared" si="9"/>
        <v>0</v>
      </c>
      <c r="G54" s="25">
        <f t="shared" si="10"/>
        <v>0</v>
      </c>
      <c r="H54" s="25">
        <f t="shared" si="11"/>
        <v>0</v>
      </c>
      <c r="I54" s="21"/>
    </row>
    <row r="55" spans="1:9" ht="15" thickBot="1">
      <c r="A55" s="73"/>
      <c r="B55" s="76"/>
      <c r="C55" s="11" t="s">
        <v>60</v>
      </c>
      <c r="D55" s="12">
        <v>1</v>
      </c>
      <c r="E55" s="2"/>
      <c r="F55" s="24">
        <f>E55*0.21</f>
        <v>0</v>
      </c>
      <c r="G55" s="25">
        <f>E55+F55</f>
        <v>0</v>
      </c>
      <c r="H55" s="25">
        <f>G55*D55</f>
        <v>0</v>
      </c>
      <c r="I55" s="21"/>
    </row>
    <row r="56" spans="1:9" ht="15.75" thickBot="1">
      <c r="A56" s="68" t="s">
        <v>12</v>
      </c>
      <c r="B56" s="69"/>
      <c r="C56" s="69"/>
      <c r="D56" s="69"/>
      <c r="E56" s="69"/>
      <c r="F56" s="69"/>
      <c r="G56" s="70"/>
      <c r="H56" s="26">
        <f>SUM(H4:H55)</f>
        <v>0</v>
      </c>
      <c r="I56" s="23"/>
    </row>
    <row r="57" spans="1:9" ht="15.75" thickBot="1">
      <c r="A57" s="68" t="s">
        <v>13</v>
      </c>
      <c r="B57" s="69"/>
      <c r="C57" s="69"/>
      <c r="D57" s="69"/>
      <c r="E57" s="69"/>
      <c r="F57" s="69"/>
      <c r="G57" s="70"/>
      <c r="H57" s="26">
        <f>H56/1.21</f>
        <v>0</v>
      </c>
      <c r="I57" s="23"/>
    </row>
    <row r="58" spans="1:9" ht="15.75" thickBot="1">
      <c r="A58" s="68" t="s">
        <v>14</v>
      </c>
      <c r="B58" s="69"/>
      <c r="C58" s="69"/>
      <c r="D58" s="69"/>
      <c r="E58" s="69"/>
      <c r="F58" s="69"/>
      <c r="G58" s="70"/>
      <c r="H58" s="26">
        <f>H56-H57</f>
        <v>0</v>
      </c>
      <c r="I58" s="23"/>
    </row>
  </sheetData>
  <mergeCells count="27">
    <mergeCell ref="A58:G58"/>
    <mergeCell ref="B4:B6"/>
    <mergeCell ref="A4:A6"/>
    <mergeCell ref="A7:A8"/>
    <mergeCell ref="B7:B8"/>
    <mergeCell ref="B10:B13"/>
    <mergeCell ref="A10:A13"/>
    <mergeCell ref="A15:A16"/>
    <mergeCell ref="B15:B16"/>
    <mergeCell ref="A17:A20"/>
    <mergeCell ref="B17:B20"/>
    <mergeCell ref="A21:A24"/>
    <mergeCell ref="A29:A31"/>
    <mergeCell ref="B29:B31"/>
    <mergeCell ref="A34:A37"/>
    <mergeCell ref="B34:B37"/>
    <mergeCell ref="B21:B24"/>
    <mergeCell ref="B27:I27"/>
    <mergeCell ref="A1:I1"/>
    <mergeCell ref="A56:G56"/>
    <mergeCell ref="A57:G57"/>
    <mergeCell ref="A38:A44"/>
    <mergeCell ref="B38:B44"/>
    <mergeCell ref="A45:A51"/>
    <mergeCell ref="B45:B51"/>
    <mergeCell ref="A52:A55"/>
    <mergeCell ref="B52:B5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cena položky</vt:lpstr>
    </vt:vector>
  </TitlesOfParts>
  <Company>HUTNÍ PROJEKT OSTRAVA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u57206</dc:creator>
  <cp:lastModifiedBy>josef.matera</cp:lastModifiedBy>
  <cp:lastPrinted>2013-11-21T13:16:37Z</cp:lastPrinted>
  <dcterms:created xsi:type="dcterms:W3CDTF">2008-03-07T13:25:06Z</dcterms:created>
  <dcterms:modified xsi:type="dcterms:W3CDTF">2015-03-18T08:47:06Z</dcterms:modified>
</cp:coreProperties>
</file>